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64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CLASIF'!$A$1:$I$199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<sst xmlns="http://schemas.openxmlformats.org/spreadsheetml/2006/main" count="516" uniqueCount="461">
  <si>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</si>
  <si>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</si>
  <si>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</si>
  <si>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</si>
  <si>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</si>
  <si>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</si>
  <si>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</si>
  <si>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</si>
  <si>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</si>
  <si>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</si>
  <si>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</si>
  <si>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</si>
  <si>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</si>
  <si>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</si>
  <si>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</si>
  <si>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</si>
  <si>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</si>
  <si>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</si>
  <si>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</si>
  <si>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</si>
  <si>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</si>
  <si>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</si>
  <si>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</si>
  <si>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</si>
  <si>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</si>
  <si>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</si>
  <si>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</si>
  <si>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</si>
  <si>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</si>
  <si>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</si>
  <si>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</si>
  <si>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</si>
  <si>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</si>
  <si>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</si>
  <si>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</si>
  <si>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</si>
  <si>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</si>
  <si>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</si>
  <si>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</si>
  <si>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</si>
  <si>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</si>
  <si>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</si>
  <si>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</si>
  <si>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</si>
  <si>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</si>
  <si>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</si>
  <si>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</si>
  <si>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</si>
  <si>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</si>
  <si>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</si>
  <si>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</si>
  <si>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</si>
  <si>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</si>
  <si>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</si>
  <si>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</si>
  <si>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</si>
  <si>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</si>
  <si>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</si>
  <si>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</si>
  <si>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</si>
  <si>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</si>
  <si>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</si>
  <si>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</si>
  <si>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</si>
  <si>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</si>
  <si>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</si>
  <si>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</si>
  <si>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</si>
  <si>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</si>
  <si>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</si>
  <si>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</si>
  <si>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</si>
  <si>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</si>
  <si>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</si>
  <si>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</si>
  <si>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</si>
  <si>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</si>
  <si>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</si>
  <si>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</si>
  <si>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</si>
  <si>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</si>
  <si>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</si>
  <si>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</si>
  <si>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</si>
  <si>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</si>
  <si>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</si>
  <si>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</si>
  <si>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</si>
  <si>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</si>
  <si>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</si>
  <si>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</si>
  <si>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</si>
  <si>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</si>
  <si>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</si>
  <si>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</si>
  <si>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</si>
  <si>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</si>
  <si>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</si>
  <si>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</si>
  <si>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</si>
  <si>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</si>
  <si>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</si>
  <si>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</si>
  <si>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</si>
  <si>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</si>
  <si>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</si>
  <si>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</si>
  <si>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</si>
  <si>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</si>
  <si>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</si>
  <si>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</si>
  <si>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</si>
  <si>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</si>
  <si>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</si>
  <si>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</si>
  <si>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</si>
  <si>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</si>
  <si>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</si>
  <si>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</si>
  <si>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</si>
  <si>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</si>
  <si>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</si>
  <si>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</si>
  <si>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</si>
  <si>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</si>
  <si>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</si>
  <si>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</si>
  <si>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</si>
  <si>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</si>
  <si>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</si>
  <si>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</si>
  <si>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</si>
  <si>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</si>
  <si>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</si>
  <si>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</si>
  <si>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</si>
  <si>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</si>
  <si>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</si>
  <si>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</si>
  <si>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</si>
  <si>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</si>
  <si>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</si>
  <si>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</si>
  <si>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</si>
  <si>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</si>
  <si>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</si>
  <si>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</si>
  <si>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</si>
  <si>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</si>
  <si>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</si>
  <si>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</si>
  <si>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</si>
  <si>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</si>
  <si>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</si>
  <si>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</si>
  <si>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</si>
  <si>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</si>
  <si>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</si>
  <si>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</si>
  <si>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</si>
  <si>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</si>
  <si>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</si>
  <si>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</si>
  <si>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</si>
  <si>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</si>
  <si>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</si>
  <si>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</si>
  <si>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</si>
  <si>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</si>
  <si>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</si>
  <si>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</si>
  <si>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</si>
  <si>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</si>
  <si>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</si>
  <si>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</si>
  <si>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</si>
  <si>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</si>
  <si>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</si>
  <si>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</si>
  <si>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</si>
  <si>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</si>
  <si>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</si>
  <si>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</si>
  <si>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</si>
  <si>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</si>
  <si>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</si>
  <si>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</si>
  <si>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</si>
  <si>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</si>
  <si>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</si>
  <si>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</si>
  <si>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</si>
  <si>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</si>
  <si>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</si>
  <si>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</si>
  <si>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</si>
  <si>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</si>
  <si>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</si>
  <si>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</si>
  <si>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</si>
  <si>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</si>
  <si>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</si>
  <si>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</si>
  <si>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</si>
  <si>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</si>
  <si>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</si>
  <si>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</si>
  <si>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</si>
  <si>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</si>
  <si>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</si>
  <si>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</si>
  <si>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</si>
  <si>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</si>
  <si>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</si>
  <si>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</si>
  <si>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</si>
  <si>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</si>
  <si>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</si>
  <si>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</si>
  <si>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</si>
  <si>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</si>
  <si>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</si>
  <si>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</si>
  <si>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</si>
  <si>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</si>
  <si>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</si>
  <si>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</si>
  <si>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</si>
  <si>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</si>
  <si>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</si>
  <si>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</si>
  <si>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</si>
  <si>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</si>
  <si>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</si>
  <si>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</si>
  <si>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</si>
  <si>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</si>
  <si>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</si>
  <si>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</si>
  <si>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</si>
  <si>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</si>
  <si>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</si>
  <si>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</si>
  <si>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</si>
  <si>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</si>
  <si>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</si>
  <si>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</si>
  <si>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</si>
  <si>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</si>
  <si>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</si>
  <si>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</si>
  <si>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</si>
  <si>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</si>
  <si>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</si>
  <si>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</si>
  <si>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</si>
  <si>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</si>
  <si>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</si>
  <si>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</si>
  <si>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</si>
  <si>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</si>
  <si>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</si>
  <si>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</si>
  <si>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</si>
  <si>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</si>
  <si>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</si>
  <si>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</si>
  <si>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</si>
  <si>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</si>
  <si>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</si>
  <si>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</si>
  <si>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</si>
  <si>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</si>
  <si>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</si>
  <si>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</si>
  <si>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</si>
  <si>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</si>
  <si>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</si>
  <si>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</si>
  <si>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</si>
  <si>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</si>
  <si>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</si>
  <si>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</si>
  <si>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</si>
  <si>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</si>
  <si>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</si>
  <si>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</si>
  <si>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</si>
  <si>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</si>
  <si>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</si>
  <si>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</si>
  <si>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</si>
  <si>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</si>
  <si>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</si>
  <si>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</si>
  <si>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</si>
  <si>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</si>
  <si>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</si>
  <si>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</si>
  <si>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</si>
  <si>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</si>
  <si>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</si>
  <si>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</si>
  <si>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</si>
  <si>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</si>
  <si>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</si>
  <si>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</si>
  <si>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</si>
  <si>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</si>
  <si>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</si>
  <si>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</si>
  <si>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</si>
  <si>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</si>
  <si>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</si>
  <si>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</si>
  <si>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</si>
  <si>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</si>
  <si>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</si>
  <si>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</si>
  <si>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</si>
  <si>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</si>
  <si>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</si>
  <si>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</si>
  <si>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</si>
  <si>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</si>
  <si>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</si>
  <si>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</si>
  <si>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</si>
  <si>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</si>
  <si>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</si>
  <si>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</si>
  <si>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</si>
  <si>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</si>
  <si>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</si>
  <si>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</si>
  <si>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</si>
  <si>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</si>
  <si>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</si>
  <si>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</si>
  <si>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</si>
  <si>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</si>
  <si>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</si>
  <si>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</si>
  <si>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</si>
  <si>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</si>
  <si>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</si>
  <si>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</si>
  <si>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</si>
  <si>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</si>
  <si>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</si>
  <si>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</si>
  <si>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</si>
  <si>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</si>
  <si>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</si>
  <si>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</si>
  <si>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</si>
  <si>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</si>
  <si>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</si>
  <si>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</si>
  <si>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</si>
  <si>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</si>
  <si>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</si>
  <si>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</si>
  <si>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</si>
  <si>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</si>
  <si>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</si>
  <si>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</si>
  <si>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</si>
  <si>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</si>
  <si>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</si>
  <si>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</si>
  <si>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</si>
  <si>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</si>
  <si>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</si>
  <si>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</si>
  <si>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</si>
  <si>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</si>
  <si>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</si>
  <si>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</si>
  <si>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</si>
  <si>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</si>
  <si>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</si>
  <si>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</si>
  <si>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</si>
  <si>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</si>
  <si>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</si>
  <si>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</si>
  <si>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</si>
  <si>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</si>
  <si>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</si>
  <si>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</si>
  <si>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</si>
  <si>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</si>
  <si>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</si>
  <si>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</si>
  <si>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</si>
  <si>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</si>
  <si>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</si>
  <si>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</si>
  <si>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</si>
  <si>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</si>
  <si>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</si>
  <si>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</si>
  <si>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</si>
  <si>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</si>
  <si>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</si>
  <si>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</si>
  <si>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</si>
  <si>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</si>
  <si>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</si>
  <si>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</si>
  <si>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</si>
  <si>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</si>
  <si>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</si>
  <si>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</si>
  <si>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</si>
  <si>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</si>
  <si>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</si>
  <si>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</si>
  <si>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</si>
  <si>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</si>
  <si>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</si>
  <si>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</si>
  <si>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</si>
  <si>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</si>
  <si>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</si>
  <si>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</si>
  <si>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</si>
  <si>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</si>
  <si>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</si>
  <si>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</si>
  <si>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</si>
  <si>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</si>
  <si>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</si>
  <si>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</si>
  <si>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</si>
  <si>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</si>
  <si>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</si>
  <si>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</si>
  <si>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</si>
  <si>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</si>
  <si>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</si>
  <si>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</si>
  <si>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</si>
  <si>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</si>
  <si>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</si>
  <si>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</si>
  <si>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</si>
  <si>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</si>
  <si>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</si>
  <si>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</si>
  <si>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</si>
  <si>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</si>
  <si>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 xml:space="preserve">  ~  sume pentru punerea in aplicare a art.1 alin (4) din OUG 15/2022 privind acordarea de sprijin și asistență unitară de către statul roman cetățenilor străini sau apatrizilor aflati in situații deosebite , proveniți din zona conflictului armat din Ucraina, cu modificările si completarile ulterioare</t>
  </si>
  <si>
    <t>Medicamente cu si fara contributie personala, din care:</t>
  </si>
  <si>
    <t>MEHEDINTI</t>
  </si>
  <si>
    <t>Ec.ALBU DRINA</t>
  </si>
  <si>
    <t>Ec.BIRCU FLORINA</t>
  </si>
  <si>
    <t xml:space="preserve">                                        Ec.ALBU DRINA</t>
  </si>
  <si>
    <t>30.11.2023</t>
  </si>
  <si>
    <t xml:space="preserve">                                                                                 30 NOIEMBRIE 2023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</si>
</sst>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(* #,##0_);_(* \(#,##0\);_(* &quot;-&quot;??_);_(@_)"/>
    <numFmt numFmtId="189" formatCode="#,##0.00_ ;[Red]\-#,##0.00\ 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#,##0.0"/>
    <numFmt numFmtId="194" formatCode="0.0"/>
    <numFmt numFmtId="195" formatCode="[$-418]d\ mmmm\ yyyy"/>
    <numFmt numFmtId="196" formatCode="[$-418]dddd\,\ d\ mmmm\ yyyy"/>
    <numFmt numFmtId="197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1"/>
      <color indexed="50"/>
      <name val="Arial"/>
      <family val="2"/>
    </font>
    <font>
      <sz val="10"/>
      <color indexed="17"/>
      <name val="Arial"/>
      <family val="2"/>
    </font>
    <font>
      <sz val="11"/>
      <color indexed="21"/>
      <name val="Arial"/>
      <family val="2"/>
    </font>
    <font>
      <sz val="11"/>
      <color rgb="FF92D050"/>
      <name val="Arial"/>
      <family val="2"/>
    </font>
    <font>
      <sz val="10"/>
      <color rgb="FF00B050"/>
      <name val="Arial"/>
      <family val="2"/>
    </font>
    <font>
      <sz val="11"/>
      <color theme="8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9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7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7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14" fillId="26" borderId="0" xfId="0" applyFont="1" applyFill="1" applyAlignment="1" applyProtection="1">
      <alignment/>
      <protection/>
    </xf>
    <xf numFmtId="0" fontId="0" fillId="24" borderId="53" xfId="0" applyFont="1" applyFill="1" applyBorder="1" applyAlignment="1" applyProtection="1">
      <alignment wrapText="1"/>
      <protection/>
    </xf>
    <xf numFmtId="0" fontId="40" fillId="26" borderId="0" xfId="63" applyFont="1" applyFill="1">
      <alignment/>
      <protection/>
    </xf>
    <xf numFmtId="0" fontId="41" fillId="26" borderId="0" xfId="0" applyFont="1" applyFill="1" applyAlignment="1" applyProtection="1">
      <alignment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15" fontId="16" fillId="0" borderId="0" xfId="68" applyNumberFormat="1" applyFont="1" applyAlignment="1" applyProtection="1">
      <alignment horizontal="center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14" fontId="16" fillId="0" borderId="0" xfId="68" applyNumberFormat="1" applyFont="1" applyAlignment="1" applyProtection="1">
      <alignment horizont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2"/>
  <sheetViews>
    <sheetView tabSelected="1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60" t="s">
        <v>314</v>
      </c>
      <c r="B1" s="260"/>
      <c r="C1" s="260"/>
      <c r="D1" s="1"/>
      <c r="E1" s="258"/>
    </row>
    <row r="2" spans="1:6" ht="15">
      <c r="A2" s="202" t="s">
        <v>455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63" t="s">
        <v>1</v>
      </c>
      <c r="B4" s="263"/>
      <c r="C4" s="263"/>
      <c r="D4" s="263"/>
      <c r="E4" s="10"/>
      <c r="F4" s="8"/>
    </row>
    <row r="5" spans="1:6" ht="12.75">
      <c r="A5" s="261" t="s">
        <v>459</v>
      </c>
      <c r="B5" s="262"/>
      <c r="C5" s="262"/>
      <c r="D5" s="262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73" t="s">
        <v>4</v>
      </c>
      <c r="B7" s="276" t="s">
        <v>5</v>
      </c>
      <c r="C7" s="276" t="s">
        <v>6</v>
      </c>
      <c r="D7" s="264" t="s">
        <v>7</v>
      </c>
      <c r="E7" s="265"/>
    </row>
    <row r="8" spans="1:5" ht="39.75" customHeight="1">
      <c r="A8" s="274"/>
      <c r="B8" s="277"/>
      <c r="C8" s="277"/>
      <c r="D8" s="266" t="s">
        <v>8</v>
      </c>
      <c r="E8" s="268" t="s">
        <v>9</v>
      </c>
    </row>
    <row r="9" spans="1:5" ht="29.25" customHeight="1">
      <c r="A9" s="275"/>
      <c r="B9" s="278"/>
      <c r="C9" s="278"/>
      <c r="D9" s="267"/>
      <c r="E9" s="269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11963238</v>
      </c>
      <c r="E11" s="21">
        <f t="shared" si="0"/>
        <v>11963238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11963238</v>
      </c>
      <c r="E12" s="26">
        <f t="shared" si="0"/>
        <v>11963238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0</v>
      </c>
      <c r="E13" s="26">
        <f t="shared" si="0"/>
        <v>0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11963238</v>
      </c>
      <c r="E17" s="35">
        <f>E18+E19+E20+E22+E23</f>
        <v>11963238</v>
      </c>
    </row>
    <row r="18" spans="1:5" ht="14.25" customHeight="1">
      <c r="A18" s="22" t="s">
        <v>448</v>
      </c>
      <c r="B18" s="36" t="s">
        <v>25</v>
      </c>
      <c r="C18" s="38">
        <v>10084237</v>
      </c>
      <c r="D18" s="38">
        <v>11963238</v>
      </c>
      <c r="E18" s="39">
        <v>11963238</v>
      </c>
    </row>
    <row r="19" spans="1:5" ht="14.25">
      <c r="A19" s="248" t="s">
        <v>449</v>
      </c>
      <c r="B19" s="250" t="s">
        <v>27</v>
      </c>
      <c r="C19" s="249"/>
      <c r="D19" s="38"/>
      <c r="E19" s="39"/>
    </row>
    <row r="20" spans="1:5" ht="14.25">
      <c r="A20" s="248" t="s">
        <v>28</v>
      </c>
      <c r="B20" s="250" t="s">
        <v>29</v>
      </c>
      <c r="C20" s="249"/>
      <c r="D20" s="38"/>
      <c r="E20" s="39"/>
    </row>
    <row r="21" spans="1:5" ht="14.25">
      <c r="A21" s="248" t="s">
        <v>30</v>
      </c>
      <c r="B21" s="251" t="s">
        <v>31</v>
      </c>
      <c r="C21" s="249"/>
      <c r="D21" s="38"/>
      <c r="E21" s="39"/>
    </row>
    <row r="22" spans="1:5" ht="14.25">
      <c r="A22" s="248" t="s">
        <v>446</v>
      </c>
      <c r="B22" s="250" t="s">
        <v>33</v>
      </c>
      <c r="C22" s="249"/>
      <c r="D22" s="38"/>
      <c r="E22" s="39"/>
    </row>
    <row r="23" spans="1:5" ht="14.25">
      <c r="A23" s="248" t="s">
        <v>447</v>
      </c>
      <c r="B23" s="250" t="s">
        <v>35</v>
      </c>
      <c r="C23" s="249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71" t="s">
        <v>393</v>
      </c>
      <c r="B104" s="271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71" t="s">
        <v>456</v>
      </c>
      <c r="B106" s="271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72" t="s">
        <v>162</v>
      </c>
      <c r="B110" s="272"/>
      <c r="C110" s="272"/>
      <c r="D110" s="272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70" t="s">
        <v>457</v>
      </c>
      <c r="B112" s="270"/>
      <c r="C112" s="270"/>
      <c r="D112" s="270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12:D112"/>
    <mergeCell ref="A104:B104"/>
    <mergeCell ref="A106:B106"/>
    <mergeCell ref="A110:D110"/>
    <mergeCell ref="A7:A9"/>
    <mergeCell ref="B7:B9"/>
    <mergeCell ref="C7:C9"/>
    <mergeCell ref="A1:C1"/>
    <mergeCell ref="A5:D5"/>
    <mergeCell ref="A4:D4"/>
    <mergeCell ref="D7:E7"/>
    <mergeCell ref="D8:D9"/>
    <mergeCell ref="E8:E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8"/>
  <sheetViews>
    <sheetView zoomScaleSheetLayoutView="100" zoomScalePageLayoutView="0" workbookViewId="0" topLeftCell="A1">
      <selection activeCell="E146" sqref="E146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80" t="s">
        <v>315</v>
      </c>
      <c r="C1" s="280"/>
      <c r="D1" s="280"/>
      <c r="E1" s="280"/>
      <c r="F1" s="280"/>
      <c r="I1" s="259"/>
    </row>
    <row r="2" spans="2:6" ht="17.25" customHeight="1">
      <c r="B2" s="200" t="s">
        <v>455</v>
      </c>
      <c r="C2" s="130"/>
      <c r="D2" s="130"/>
      <c r="E2" s="130"/>
      <c r="F2" s="130"/>
    </row>
    <row r="3" spans="2:9" ht="17.25" customHeight="1">
      <c r="B3" s="281" t="s">
        <v>163</v>
      </c>
      <c r="C3" s="281"/>
      <c r="D3" s="281"/>
      <c r="E3" s="281"/>
      <c r="F3" s="281"/>
      <c r="G3" s="281"/>
      <c r="H3" s="281"/>
      <c r="I3" s="281"/>
    </row>
    <row r="4" spans="2:9" ht="17.25" customHeight="1">
      <c r="B4" s="289" t="s">
        <v>460</v>
      </c>
      <c r="C4" s="262"/>
      <c r="D4" s="262"/>
      <c r="E4" s="262"/>
      <c r="F4" s="262"/>
      <c r="G4" s="262"/>
      <c r="H4" s="262"/>
      <c r="I4" s="262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 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2" t="s">
        <v>166</v>
      </c>
      <c r="C7" s="284" t="s">
        <v>167</v>
      </c>
      <c r="D7" s="284" t="s">
        <v>168</v>
      </c>
      <c r="E7" s="286" t="s">
        <v>169</v>
      </c>
      <c r="F7" s="287"/>
      <c r="G7" s="287"/>
      <c r="H7" s="287"/>
      <c r="I7" s="288"/>
    </row>
    <row r="8" spans="2:9" ht="66" customHeight="1" thickBot="1">
      <c r="B8" s="283"/>
      <c r="C8" s="285"/>
      <c r="D8" s="285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D24+D186+D194</f>
        <v>11963238</v>
      </c>
      <c r="E10" s="151">
        <f t="shared" si="0"/>
        <v>11963238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11963238</v>
      </c>
      <c r="E11" s="107">
        <f t="shared" si="1"/>
        <v>11963238</v>
      </c>
      <c r="F11" s="107">
        <f t="shared" si="1"/>
        <v>0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11963238</v>
      </c>
      <c r="E13" s="107">
        <f t="shared" si="3"/>
        <v>11963238</v>
      </c>
      <c r="F13" s="107">
        <f t="shared" si="3"/>
        <v>0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ROUND(D186,1)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11963238</v>
      </c>
      <c r="E20" s="108">
        <f t="shared" si="10"/>
        <v>11963238</v>
      </c>
      <c r="F20" s="108">
        <f t="shared" si="10"/>
        <v>0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11963238</v>
      </c>
      <c r="E21" s="108">
        <f t="shared" si="11"/>
        <v>11963238</v>
      </c>
      <c r="F21" s="108">
        <f t="shared" si="11"/>
        <v>0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11963238</v>
      </c>
      <c r="E24" s="108">
        <f t="shared" si="14"/>
        <v>11963238</v>
      </c>
      <c r="F24" s="108">
        <f t="shared" si="14"/>
        <v>0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11963238</v>
      </c>
      <c r="E25" s="107">
        <f t="shared" si="15"/>
        <v>11963238</v>
      </c>
      <c r="F25" s="107">
        <f t="shared" si="15"/>
        <v>0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400</v>
      </c>
      <c r="C29" s="211" t="s">
        <v>399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401</v>
      </c>
      <c r="C30" s="211" t="s">
        <v>402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403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404</v>
      </c>
      <c r="C33" s="211" t="s">
        <v>405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406</v>
      </c>
      <c r="C37" s="219" t="s">
        <v>408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407</v>
      </c>
      <c r="C38" s="211" t="s">
        <v>409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410</v>
      </c>
      <c r="C45" s="211" t="s">
        <v>412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411</v>
      </c>
      <c r="C46" s="211" t="s">
        <v>413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11963238</v>
      </c>
      <c r="E47" s="108">
        <f t="shared" si="23"/>
        <v>11963238</v>
      </c>
      <c r="F47" s="108">
        <f t="shared" si="23"/>
        <v>0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11963238</v>
      </c>
      <c r="E48" s="107">
        <f t="shared" si="24"/>
        <v>11963238</v>
      </c>
      <c r="F48" s="107">
        <f t="shared" si="24"/>
        <v>0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11963238</v>
      </c>
      <c r="E56" s="108">
        <f t="shared" si="26"/>
        <v>11963238</v>
      </c>
      <c r="F56" s="108">
        <f t="shared" si="26"/>
        <v>0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ROUND(+D105+D147+D171+D172+D184+D185,1)</f>
        <v>11963238</v>
      </c>
      <c r="E57" s="108">
        <f t="shared" si="27"/>
        <v>11963238</v>
      </c>
      <c r="F57" s="108">
        <f t="shared" si="27"/>
        <v>0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440</v>
      </c>
      <c r="C71" s="224" t="s">
        <v>414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415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416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417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418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419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420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421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422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423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424</v>
      </c>
      <c r="C89" s="226" t="s">
        <v>425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426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427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428</v>
      </c>
      <c r="C94" s="231" t="s">
        <v>429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389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6433223</v>
      </c>
      <c r="E105" s="114">
        <f t="shared" si="44"/>
        <v>6433223</v>
      </c>
      <c r="F105" s="114">
        <f t="shared" si="44"/>
        <v>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33" t="s">
        <v>454</v>
      </c>
      <c r="C106" s="158" t="s">
        <v>268</v>
      </c>
      <c r="D106" s="108">
        <f aca="true" t="shared" si="45" ref="D106:I106">+D107+D108+D109+D110+D111</f>
        <v>3649344</v>
      </c>
      <c r="E106" s="108">
        <f t="shared" si="45"/>
        <v>3649344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3268922</v>
      </c>
      <c r="E107" s="109">
        <v>3268922</v>
      </c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43.5" customHeight="1">
      <c r="B108" s="243" t="s">
        <v>430</v>
      </c>
      <c r="C108" s="211"/>
      <c r="D108" s="212">
        <f>E108+F108+G108+H108+I108</f>
        <v>0</v>
      </c>
      <c r="E108" s="213"/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29.2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369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395</v>
      </c>
      <c r="C111" s="203"/>
      <c r="D111" s="203">
        <f aca="true" t="shared" si="46" ref="D111:I111">D112+D113+D114</f>
        <v>380422</v>
      </c>
      <c r="E111" s="203">
        <f>E112+E113+E114</f>
        <v>380422</v>
      </c>
      <c r="F111" s="203">
        <f>F112+F113+F114</f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396</v>
      </c>
      <c r="C112" s="158"/>
      <c r="D112" s="108">
        <f>E112+F112+G112+H112+I112</f>
        <v>352457</v>
      </c>
      <c r="E112" s="109">
        <v>352457</v>
      </c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397</v>
      </c>
      <c r="C113" s="158"/>
      <c r="D113" s="108">
        <f>E113+F113+G113+H113+I113</f>
        <v>9208</v>
      </c>
      <c r="E113" s="109">
        <v>9208</v>
      </c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398</v>
      </c>
      <c r="C114" s="158"/>
      <c r="D114" s="108">
        <f>E114+F114+G114+H114+I114</f>
        <v>18757</v>
      </c>
      <c r="E114" s="109">
        <v>18757</v>
      </c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370</v>
      </c>
      <c r="C115" s="158" t="s">
        <v>271</v>
      </c>
      <c r="D115" s="108">
        <f aca="true" t="shared" si="47" ref="D115:I115">+D116+D117+D118+D119+D120+D121+D122+D123+D124</f>
        <v>2047954</v>
      </c>
      <c r="E115" s="108">
        <f t="shared" si="47"/>
        <v>2047954</v>
      </c>
      <c r="F115" s="108">
        <f t="shared" si="47"/>
        <v>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371</v>
      </c>
      <c r="C116" s="158"/>
      <c r="D116" s="124">
        <f aca="true" t="shared" si="48" ref="D116:D123">E116+F116+G116+H116+I116</f>
        <v>77724</v>
      </c>
      <c r="E116" s="177">
        <v>77724</v>
      </c>
      <c r="F116" s="177"/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372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373</v>
      </c>
      <c r="C118" s="158"/>
      <c r="D118" s="124">
        <f t="shared" si="48"/>
        <v>6611</v>
      </c>
      <c r="E118" s="109">
        <v>6611</v>
      </c>
      <c r="F118" s="109"/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747158</v>
      </c>
      <c r="E119" s="109">
        <v>747158</v>
      </c>
      <c r="F119" s="109"/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8926</v>
      </c>
      <c r="E121" s="179">
        <v>8926</v>
      </c>
      <c r="F121" s="179"/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374</v>
      </c>
      <c r="C122" s="158"/>
      <c r="D122" s="124">
        <f t="shared" si="48"/>
        <v>596370</v>
      </c>
      <c r="E122" s="109">
        <v>596370</v>
      </c>
      <c r="F122" s="109"/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375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391</v>
      </c>
      <c r="C124" s="158"/>
      <c r="D124" s="108">
        <f aca="true" t="shared" si="49" ref="D124:I124">D125+D126+D127+D128+D129</f>
        <v>611165</v>
      </c>
      <c r="E124" s="108">
        <f t="shared" si="49"/>
        <v>611165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392</v>
      </c>
      <c r="C125" s="158"/>
      <c r="D125" s="108">
        <f>E125+F125+G125+H125+I125</f>
        <v>465485</v>
      </c>
      <c r="E125" s="109">
        <v>465485</v>
      </c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431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432</v>
      </c>
      <c r="C127" s="158"/>
      <c r="D127" s="108">
        <f>E127+F127+G127+H127+I127</f>
        <v>145680</v>
      </c>
      <c r="E127" s="109">
        <v>145680</v>
      </c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443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433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74181</v>
      </c>
      <c r="E130" s="108">
        <f t="shared" si="50"/>
        <v>74181</v>
      </c>
      <c r="F130" s="108">
        <f t="shared" si="50"/>
        <v>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49343</v>
      </c>
      <c r="E131" s="117">
        <v>49343</v>
      </c>
      <c r="F131" s="117"/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434</v>
      </c>
      <c r="C132" s="158"/>
      <c r="D132" s="123">
        <f aca="true" t="shared" si="51" ref="D132:D139">E132+F132+G132+H132+I132</f>
        <v>16409</v>
      </c>
      <c r="E132" s="109">
        <v>16409</v>
      </c>
      <c r="F132" s="109"/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376</v>
      </c>
      <c r="C133" s="158"/>
      <c r="D133" s="123">
        <f t="shared" si="51"/>
        <v>8429</v>
      </c>
      <c r="E133" s="109">
        <v>8429</v>
      </c>
      <c r="F133" s="109"/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377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378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435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379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380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444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628714</v>
      </c>
      <c r="E145" s="109">
        <v>628714</v>
      </c>
      <c r="F145" s="109"/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33030</v>
      </c>
      <c r="E146" s="109">
        <v>33030</v>
      </c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ROUND(+D148+D155+D158+D161+D167,1)</f>
        <v>3554108</v>
      </c>
      <c r="E147" s="114">
        <f t="shared" si="54"/>
        <v>3554108</v>
      </c>
      <c r="F147" s="114">
        <f t="shared" si="54"/>
        <v>0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+D149+D150+D151+D152+D153+D154</f>
        <v>2479070</v>
      </c>
      <c r="E148" s="108">
        <f t="shared" si="55"/>
        <v>2479070</v>
      </c>
      <c r="F148" s="108">
        <f t="shared" si="55"/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 aca="true" t="shared" si="56" ref="D149:D154">E149+F149+G149+H149+I149</f>
        <v>2232622</v>
      </c>
      <c r="E149" s="109">
        <v>2232622</v>
      </c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 t="shared" si="56"/>
        <v>183368</v>
      </c>
      <c r="E150" s="109">
        <v>183368</v>
      </c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436</v>
      </c>
      <c r="C151" s="158"/>
      <c r="D151" s="108">
        <f t="shared" si="56"/>
        <v>5880</v>
      </c>
      <c r="E151" s="109">
        <v>5880</v>
      </c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57" t="s">
        <v>441</v>
      </c>
      <c r="C152" s="158"/>
      <c r="D152" s="108">
        <f t="shared" si="56"/>
        <v>0</v>
      </c>
      <c r="E152" s="109"/>
      <c r="F152" s="109"/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91"/>
      <c r="B153" s="168" t="s">
        <v>450</v>
      </c>
      <c r="C153" s="158"/>
      <c r="D153" s="108">
        <f t="shared" si="56"/>
        <v>57200</v>
      </c>
      <c r="E153" s="109">
        <v>57200</v>
      </c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1:16" ht="55.5" customHeight="1">
      <c r="A154" s="256"/>
      <c r="B154" s="168" t="s">
        <v>453</v>
      </c>
      <c r="C154" s="158"/>
      <c r="D154" s="108">
        <f t="shared" si="56"/>
        <v>0</v>
      </c>
      <c r="E154" s="109"/>
      <c r="F154" s="109"/>
      <c r="G154" s="109"/>
      <c r="H154" s="109"/>
      <c r="I154" s="127"/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33" t="s">
        <v>439</v>
      </c>
      <c r="C155" s="158" t="s">
        <v>283</v>
      </c>
      <c r="D155" s="116">
        <f aca="true" t="shared" si="57" ref="D155:I155">D156+D157</f>
        <v>623749</v>
      </c>
      <c r="E155" s="116">
        <f t="shared" si="57"/>
        <v>623749</v>
      </c>
      <c r="F155" s="116">
        <f t="shared" si="57"/>
        <v>0</v>
      </c>
      <c r="G155" s="116">
        <f t="shared" si="57"/>
        <v>0</v>
      </c>
      <c r="H155" s="116">
        <f t="shared" si="57"/>
        <v>0</v>
      </c>
      <c r="I155" s="129">
        <f t="shared" si="57"/>
        <v>0</v>
      </c>
      <c r="J155" s="113"/>
      <c r="K155" s="113"/>
      <c r="L155" s="113"/>
      <c r="M155" s="113"/>
      <c r="N155" s="113"/>
      <c r="O155" s="113"/>
      <c r="P155" s="113"/>
    </row>
    <row r="156" spans="2:16" ht="20.25" customHeight="1">
      <c r="B156" s="168" t="s">
        <v>269</v>
      </c>
      <c r="C156" s="158"/>
      <c r="D156" s="108">
        <f>E156+F156+G156+H156+I156</f>
        <v>623749</v>
      </c>
      <c r="E156" s="109">
        <v>623749</v>
      </c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ht="33.75" customHeight="1">
      <c r="B157" s="210" t="s">
        <v>445</v>
      </c>
      <c r="C157" s="158"/>
      <c r="D157" s="108">
        <f>E157+F157+G157+H157+I157</f>
        <v>0</v>
      </c>
      <c r="E157" s="109"/>
      <c r="F157" s="109"/>
      <c r="G157" s="109"/>
      <c r="H157" s="109"/>
      <c r="I157" s="127"/>
      <c r="J157" s="113"/>
      <c r="K157" s="113"/>
      <c r="L157" s="113"/>
      <c r="M157" s="113"/>
      <c r="N157" s="113"/>
      <c r="O157" s="113"/>
      <c r="P157" s="113"/>
    </row>
    <row r="158" spans="2:16" s="170" customFormat="1" ht="21" customHeight="1">
      <c r="B158" s="133" t="s">
        <v>381</v>
      </c>
      <c r="C158" s="134" t="s">
        <v>284</v>
      </c>
      <c r="D158" s="116">
        <f aca="true" t="shared" si="58" ref="D158:I158">+D159+D160</f>
        <v>77135</v>
      </c>
      <c r="E158" s="116">
        <f t="shared" si="58"/>
        <v>77135</v>
      </c>
      <c r="F158" s="116">
        <f t="shared" si="58"/>
        <v>0</v>
      </c>
      <c r="G158" s="116">
        <f t="shared" si="58"/>
        <v>0</v>
      </c>
      <c r="H158" s="116">
        <f t="shared" si="58"/>
        <v>0</v>
      </c>
      <c r="I158" s="129">
        <f t="shared" si="58"/>
        <v>0</v>
      </c>
      <c r="J158" s="169"/>
      <c r="K158" s="169"/>
      <c r="L158" s="155"/>
      <c r="M158" s="155"/>
      <c r="N158" s="155"/>
      <c r="O158" s="155"/>
      <c r="P158" s="169"/>
    </row>
    <row r="159" spans="2:16" ht="17.25" customHeight="1">
      <c r="B159" s="168" t="s">
        <v>269</v>
      </c>
      <c r="C159" s="158"/>
      <c r="D159" s="108">
        <f>E159+F159+G159+H159+I159</f>
        <v>77135</v>
      </c>
      <c r="E159" s="109">
        <v>77135</v>
      </c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17.25" customHeight="1">
      <c r="B160" s="168" t="s">
        <v>270</v>
      </c>
      <c r="C160" s="158"/>
      <c r="D160" s="108">
        <f>E160+F160+G160+H160+I160</f>
        <v>0</v>
      </c>
      <c r="E160" s="109"/>
      <c r="F160" s="109"/>
      <c r="G160" s="109"/>
      <c r="H160" s="109"/>
      <c r="I160" s="127"/>
      <c r="J160" s="169"/>
      <c r="K160" s="169"/>
      <c r="L160" s="156"/>
      <c r="M160" s="156"/>
      <c r="N160" s="156"/>
      <c r="O160" s="156"/>
      <c r="P160" s="169"/>
    </row>
    <row r="161" spans="2:16" ht="27" customHeight="1">
      <c r="B161" s="133" t="s">
        <v>285</v>
      </c>
      <c r="C161" s="158" t="s">
        <v>286</v>
      </c>
      <c r="D161" s="114">
        <f aca="true" t="shared" si="59" ref="D161:I161">+D162+D163+D164+D166+D165</f>
        <v>311903</v>
      </c>
      <c r="E161" s="114">
        <f t="shared" si="59"/>
        <v>311903</v>
      </c>
      <c r="F161" s="114">
        <f t="shared" si="59"/>
        <v>0</v>
      </c>
      <c r="G161" s="114">
        <f t="shared" si="59"/>
        <v>0</v>
      </c>
      <c r="H161" s="114">
        <f t="shared" si="59"/>
        <v>0</v>
      </c>
      <c r="I161" s="128">
        <f t="shared" si="59"/>
        <v>0</v>
      </c>
      <c r="J161" s="169"/>
      <c r="K161" s="169"/>
      <c r="L161" s="169"/>
      <c r="M161" s="169"/>
      <c r="N161" s="169"/>
      <c r="O161" s="169"/>
      <c r="P161" s="169"/>
    </row>
    <row r="162" spans="2:16" ht="17.25" customHeight="1">
      <c r="B162" s="168" t="s">
        <v>269</v>
      </c>
      <c r="C162" s="158"/>
      <c r="D162" s="123">
        <f>E162+F162+G162+H162+I162</f>
        <v>311903</v>
      </c>
      <c r="E162" s="179">
        <v>311903</v>
      </c>
      <c r="F162" s="179"/>
      <c r="G162" s="179"/>
      <c r="H162" s="179"/>
      <c r="I162" s="180"/>
      <c r="J162" s="169"/>
      <c r="K162" s="169"/>
      <c r="L162" s="169"/>
      <c r="M162" s="169"/>
      <c r="N162" s="169"/>
      <c r="O162" s="169"/>
      <c r="P162" s="169"/>
    </row>
    <row r="163" spans="2:16" ht="34.5" customHeight="1">
      <c r="B163" s="168" t="s">
        <v>382</v>
      </c>
      <c r="C163" s="158"/>
      <c r="D163" s="123">
        <f>E163+F163+G163+H163+I163</f>
        <v>0</v>
      </c>
      <c r="E163" s="109"/>
      <c r="F163" s="109"/>
      <c r="G163" s="109"/>
      <c r="H163" s="109"/>
      <c r="I163" s="127"/>
      <c r="J163" s="169"/>
      <c r="K163" s="169"/>
      <c r="L163" s="169"/>
      <c r="M163" s="169"/>
      <c r="N163" s="169"/>
      <c r="O163" s="169"/>
      <c r="P163" s="169"/>
    </row>
    <row r="164" spans="2:16" ht="29.25" customHeight="1">
      <c r="B164" s="168" t="s">
        <v>383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168" t="s">
        <v>386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29.25" customHeight="1">
      <c r="B166" s="210" t="s">
        <v>442</v>
      </c>
      <c r="C166" s="158"/>
      <c r="D166" s="123">
        <f>E166+F166+G166+H166+I166</f>
        <v>0</v>
      </c>
      <c r="E166" s="177"/>
      <c r="F166" s="177"/>
      <c r="G166" s="177"/>
      <c r="H166" s="177"/>
      <c r="I166" s="178"/>
      <c r="J166" s="106"/>
      <c r="K166" s="106"/>
      <c r="L166" s="106"/>
      <c r="M166" s="106"/>
      <c r="N166" s="106"/>
      <c r="O166" s="106"/>
      <c r="P166" s="106"/>
    </row>
    <row r="167" spans="2:16" ht="30" customHeight="1">
      <c r="B167" s="133" t="s">
        <v>384</v>
      </c>
      <c r="C167" s="158" t="s">
        <v>287</v>
      </c>
      <c r="D167" s="107">
        <f aca="true" t="shared" si="60" ref="D167:I167">+D168+D169+D170</f>
        <v>62251</v>
      </c>
      <c r="E167" s="107">
        <f t="shared" si="60"/>
        <v>62251</v>
      </c>
      <c r="F167" s="107">
        <f t="shared" si="60"/>
        <v>0</v>
      </c>
      <c r="G167" s="107">
        <f t="shared" si="60"/>
        <v>0</v>
      </c>
      <c r="H167" s="107">
        <f t="shared" si="60"/>
        <v>0</v>
      </c>
      <c r="I167" s="125">
        <f t="shared" si="60"/>
        <v>0</v>
      </c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269</v>
      </c>
      <c r="C168" s="158"/>
      <c r="D168" s="124">
        <f>E168+F168+G168+H168+I168</f>
        <v>62251</v>
      </c>
      <c r="E168" s="177">
        <v>62251</v>
      </c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17.25" customHeight="1">
      <c r="B169" s="168" t="s">
        <v>270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25.5" customHeight="1">
      <c r="B170" s="210" t="s">
        <v>442</v>
      </c>
      <c r="C170" s="158"/>
      <c r="D170" s="124">
        <f>E170+F170+G170+H170+I170</f>
        <v>0</v>
      </c>
      <c r="E170" s="177"/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317</v>
      </c>
      <c r="C171" s="134" t="s">
        <v>288</v>
      </c>
      <c r="D171" s="124">
        <f>E171+F171+G171+H171+I171</f>
        <v>15484</v>
      </c>
      <c r="E171" s="177">
        <v>15484</v>
      </c>
      <c r="F171" s="177"/>
      <c r="G171" s="177"/>
      <c r="H171" s="177"/>
      <c r="I171" s="178"/>
      <c r="J171" s="106"/>
      <c r="K171" s="106"/>
      <c r="L171" s="106"/>
      <c r="M171" s="106"/>
      <c r="N171" s="106"/>
      <c r="O171" s="106"/>
      <c r="P171" s="106"/>
    </row>
    <row r="172" spans="2:16" ht="17.25" customHeight="1">
      <c r="B172" s="133" t="s">
        <v>289</v>
      </c>
      <c r="C172" s="134" t="s">
        <v>290</v>
      </c>
      <c r="D172" s="108">
        <f aca="true" t="shared" si="61" ref="D172:I172">ROUND(+D173+D181,1)</f>
        <v>1953565</v>
      </c>
      <c r="E172" s="143">
        <f>ROUND(+E173+E181,1)</f>
        <v>1953565</v>
      </c>
      <c r="F172" s="143">
        <f t="shared" si="61"/>
        <v>0</v>
      </c>
      <c r="G172" s="143">
        <f t="shared" si="61"/>
        <v>0</v>
      </c>
      <c r="H172" s="143">
        <f t="shared" si="61"/>
        <v>0</v>
      </c>
      <c r="I172" s="245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16" ht="17.25" customHeight="1">
      <c r="B173" s="133" t="s">
        <v>291</v>
      </c>
      <c r="C173" s="158" t="s">
        <v>292</v>
      </c>
      <c r="D173" s="108">
        <f aca="true" t="shared" si="62" ref="D173:I173">+D174+D176+D177+D175+D178+D179+D180</f>
        <v>1953565</v>
      </c>
      <c r="E173" s="108">
        <f t="shared" si="62"/>
        <v>1953565</v>
      </c>
      <c r="F173" s="108">
        <f t="shared" si="62"/>
        <v>0</v>
      </c>
      <c r="G173" s="108">
        <f t="shared" si="62"/>
        <v>0</v>
      </c>
      <c r="H173" s="108">
        <f t="shared" si="62"/>
        <v>0</v>
      </c>
      <c r="I173" s="108">
        <f t="shared" si="62"/>
        <v>0</v>
      </c>
      <c r="J173" s="171"/>
      <c r="K173" s="171"/>
      <c r="L173" s="171"/>
      <c r="M173" s="171"/>
      <c r="N173" s="171"/>
      <c r="O173" s="171"/>
      <c r="P173" s="171"/>
    </row>
    <row r="174" spans="2:9" ht="17.25" customHeight="1">
      <c r="B174" s="168" t="s">
        <v>269</v>
      </c>
      <c r="C174" s="158"/>
      <c r="D174" s="144">
        <f aca="true" t="shared" si="63" ref="D174:D180">E174+F174+G174+H174+I174</f>
        <v>1953565</v>
      </c>
      <c r="E174" s="181">
        <v>1953565</v>
      </c>
      <c r="F174" s="182"/>
      <c r="G174" s="181"/>
      <c r="H174" s="183"/>
      <c r="I174" s="184"/>
    </row>
    <row r="175" spans="2:9" ht="30" customHeight="1">
      <c r="B175" s="210" t="s">
        <v>442</v>
      </c>
      <c r="C175" s="158"/>
      <c r="D175" s="145">
        <f t="shared" si="63"/>
        <v>0</v>
      </c>
      <c r="E175" s="181"/>
      <c r="F175" s="181"/>
      <c r="G175" s="181"/>
      <c r="H175" s="247"/>
      <c r="I175" s="184"/>
    </row>
    <row r="176" spans="2:11" ht="41.25" customHeight="1">
      <c r="B176" s="168" t="s">
        <v>385</v>
      </c>
      <c r="C176" s="158"/>
      <c r="D176" s="145">
        <f t="shared" si="63"/>
        <v>0</v>
      </c>
      <c r="E176" s="185"/>
      <c r="F176" s="186"/>
      <c r="G176" s="185"/>
      <c r="H176" s="186"/>
      <c r="I176" s="187"/>
      <c r="J176" s="121"/>
      <c r="K176" s="119"/>
    </row>
    <row r="177" spans="2:11" ht="34.5" customHeight="1">
      <c r="B177" s="168" t="s">
        <v>437</v>
      </c>
      <c r="C177" s="158"/>
      <c r="D177" s="145">
        <f t="shared" si="63"/>
        <v>0</v>
      </c>
      <c r="E177" s="254"/>
      <c r="F177" s="254"/>
      <c r="G177" s="254"/>
      <c r="H177" s="254"/>
      <c r="I177" s="255"/>
      <c r="J177" s="121"/>
      <c r="K177" s="119"/>
    </row>
    <row r="178" spans="2:11" ht="17.25" customHeight="1">
      <c r="B178" s="168" t="s">
        <v>438</v>
      </c>
      <c r="C178" s="158"/>
      <c r="D178" s="145">
        <f t="shared" si="63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2"/>
      <c r="B179" s="168" t="s">
        <v>451</v>
      </c>
      <c r="C179" s="158"/>
      <c r="D179" s="145">
        <f t="shared" si="63"/>
        <v>0</v>
      </c>
      <c r="E179" s="137"/>
      <c r="F179" s="138"/>
      <c r="G179" s="139"/>
      <c r="H179" s="139"/>
      <c r="I179" s="148"/>
      <c r="J179" s="119"/>
      <c r="K179" s="119"/>
    </row>
    <row r="180" spans="1:11" ht="30.75" customHeight="1">
      <c r="A180" s="253"/>
      <c r="B180" s="168" t="s">
        <v>452</v>
      </c>
      <c r="C180" s="158"/>
      <c r="D180" s="145">
        <f t="shared" si="63"/>
        <v>0</v>
      </c>
      <c r="E180" s="138"/>
      <c r="F180" s="138"/>
      <c r="G180" s="139"/>
      <c r="H180" s="139"/>
      <c r="I180" s="148"/>
      <c r="J180" s="119"/>
      <c r="K180" s="119"/>
    </row>
    <row r="181" spans="2:9" ht="17.25" customHeight="1">
      <c r="B181" s="164" t="s">
        <v>387</v>
      </c>
      <c r="C181" s="163" t="s">
        <v>293</v>
      </c>
      <c r="D181" s="209">
        <f aca="true" t="shared" si="64" ref="D181:I181">+D182+D183</f>
        <v>0</v>
      </c>
      <c r="E181" s="209">
        <f t="shared" si="64"/>
        <v>0</v>
      </c>
      <c r="F181" s="209">
        <f t="shared" si="64"/>
        <v>0</v>
      </c>
      <c r="G181" s="209">
        <f t="shared" si="64"/>
        <v>0</v>
      </c>
      <c r="H181" s="209">
        <f t="shared" si="64"/>
        <v>0</v>
      </c>
      <c r="I181" s="246">
        <f t="shared" si="64"/>
        <v>0</v>
      </c>
    </row>
    <row r="182" spans="2:9" ht="17.25" customHeight="1">
      <c r="B182" s="168" t="s">
        <v>269</v>
      </c>
      <c r="C182" s="158"/>
      <c r="D182" s="115">
        <f>E182+F182+G182+H182+I182</f>
        <v>0</v>
      </c>
      <c r="E182" s="188"/>
      <c r="F182" s="189"/>
      <c r="G182" s="189"/>
      <c r="H182" s="189"/>
      <c r="I182" s="190"/>
    </row>
    <row r="183" spans="2:9" ht="17.25" customHeight="1">
      <c r="B183" s="168" t="s">
        <v>270</v>
      </c>
      <c r="C183" s="158"/>
      <c r="D183" s="135">
        <f>E183+F183+G183+H183+I183</f>
        <v>0</v>
      </c>
      <c r="E183" s="191"/>
      <c r="F183" s="192"/>
      <c r="G183" s="193"/>
      <c r="H183" s="192"/>
      <c r="I183" s="194"/>
    </row>
    <row r="184" spans="2:9" ht="17.25" customHeight="1">
      <c r="B184" s="164" t="s">
        <v>294</v>
      </c>
      <c r="C184" s="163" t="s">
        <v>295</v>
      </c>
      <c r="D184" s="115">
        <f>E184+F184+G184+H184+I184</f>
        <v>6858</v>
      </c>
      <c r="E184" s="192">
        <v>6858</v>
      </c>
      <c r="F184" s="192"/>
      <c r="G184" s="195"/>
      <c r="H184" s="193"/>
      <c r="I184" s="196"/>
    </row>
    <row r="185" spans="2:9" ht="17.25" customHeight="1">
      <c r="B185" s="164" t="s">
        <v>296</v>
      </c>
      <c r="C185" s="163" t="s">
        <v>297</v>
      </c>
      <c r="D185" s="135">
        <f>E185+F185+G185+H185+I185</f>
        <v>0</v>
      </c>
      <c r="E185" s="193"/>
      <c r="F185" s="193"/>
      <c r="G185" s="195"/>
      <c r="H185" s="189"/>
      <c r="I185" s="196"/>
    </row>
    <row r="186" spans="2:9" ht="17.25" customHeight="1">
      <c r="B186" s="133" t="s">
        <v>298</v>
      </c>
      <c r="C186" s="134" t="s">
        <v>299</v>
      </c>
      <c r="D186" s="115">
        <f aca="true" t="shared" si="65" ref="D186:I186">ROUND(D187,1)</f>
        <v>0</v>
      </c>
      <c r="E186" s="136">
        <f t="shared" si="65"/>
        <v>0</v>
      </c>
      <c r="F186" s="115">
        <f t="shared" si="65"/>
        <v>0</v>
      </c>
      <c r="G186" s="141">
        <f t="shared" si="65"/>
        <v>0</v>
      </c>
      <c r="H186" s="141">
        <f t="shared" si="65"/>
        <v>0</v>
      </c>
      <c r="I186" s="149">
        <f t="shared" si="65"/>
        <v>0</v>
      </c>
    </row>
    <row r="187" spans="2:9" ht="17.25" customHeight="1">
      <c r="B187" s="133" t="s">
        <v>300</v>
      </c>
      <c r="C187" s="134" t="s">
        <v>301</v>
      </c>
      <c r="D187" s="135">
        <f>E187+F187+G187+H187+I187</f>
        <v>0</v>
      </c>
      <c r="E187" s="188"/>
      <c r="F187" s="193"/>
      <c r="G187" s="195"/>
      <c r="H187" s="195"/>
      <c r="I187" s="190"/>
    </row>
    <row r="188" spans="2:9" ht="17.25" customHeight="1">
      <c r="B188" s="133" t="s">
        <v>388</v>
      </c>
      <c r="C188" s="134" t="s">
        <v>302</v>
      </c>
      <c r="D188" s="141">
        <f aca="true" t="shared" si="66" ref="D188:I189">ROUND(D189,1)</f>
        <v>0</v>
      </c>
      <c r="E188" s="136">
        <f t="shared" si="66"/>
        <v>0</v>
      </c>
      <c r="F188" s="141">
        <f t="shared" si="66"/>
        <v>0</v>
      </c>
      <c r="G188" s="141">
        <f t="shared" si="66"/>
        <v>0</v>
      </c>
      <c r="H188" s="115">
        <f t="shared" si="66"/>
        <v>0</v>
      </c>
      <c r="I188" s="150">
        <f t="shared" si="66"/>
        <v>0</v>
      </c>
    </row>
    <row r="189" spans="2:9" ht="17.25" customHeight="1">
      <c r="B189" s="133" t="s">
        <v>303</v>
      </c>
      <c r="C189" s="134" t="s">
        <v>304</v>
      </c>
      <c r="D189" s="115">
        <f t="shared" si="66"/>
        <v>0</v>
      </c>
      <c r="E189" s="135">
        <f t="shared" si="66"/>
        <v>0</v>
      </c>
      <c r="F189" s="141">
        <f t="shared" si="66"/>
        <v>0</v>
      </c>
      <c r="G189" s="141">
        <f t="shared" si="66"/>
        <v>0</v>
      </c>
      <c r="H189" s="140">
        <f t="shared" si="66"/>
        <v>0</v>
      </c>
      <c r="I189" s="150">
        <f t="shared" si="66"/>
        <v>0</v>
      </c>
    </row>
    <row r="190" spans="2:9" ht="17.25" customHeight="1">
      <c r="B190" s="133" t="s">
        <v>305</v>
      </c>
      <c r="C190" s="134" t="s">
        <v>306</v>
      </c>
      <c r="D190" s="115">
        <f aca="true" t="shared" si="67" ref="D190:I190">ROUND(D191+D193,1)</f>
        <v>0</v>
      </c>
      <c r="E190" s="136">
        <f t="shared" si="67"/>
        <v>0</v>
      </c>
      <c r="F190" s="115">
        <f t="shared" si="67"/>
        <v>0</v>
      </c>
      <c r="G190" s="115">
        <f t="shared" si="67"/>
        <v>0</v>
      </c>
      <c r="H190" s="141">
        <f t="shared" si="67"/>
        <v>0</v>
      </c>
      <c r="I190" s="150">
        <f t="shared" si="67"/>
        <v>0</v>
      </c>
    </row>
    <row r="191" spans="2:9" ht="17.25" customHeight="1" hidden="1">
      <c r="B191" s="133" t="s">
        <v>307</v>
      </c>
      <c r="C191" s="134" t="s">
        <v>308</v>
      </c>
      <c r="D191" s="135">
        <f aca="true" t="shared" si="68" ref="D191:I191">ROUND(D192,1)</f>
        <v>0</v>
      </c>
      <c r="E191" s="135">
        <f t="shared" si="68"/>
        <v>0</v>
      </c>
      <c r="F191" s="140">
        <f t="shared" si="68"/>
        <v>0</v>
      </c>
      <c r="G191" s="142">
        <f t="shared" si="68"/>
        <v>0</v>
      </c>
      <c r="H191" s="115">
        <f t="shared" si="68"/>
        <v>0</v>
      </c>
      <c r="I191" s="150">
        <f t="shared" si="68"/>
        <v>0</v>
      </c>
    </row>
    <row r="192" spans="2:9" ht="17.25" customHeight="1" hidden="1">
      <c r="B192" s="157" t="s">
        <v>309</v>
      </c>
      <c r="C192" s="158" t="s">
        <v>310</v>
      </c>
      <c r="D192" s="136">
        <f>E192+F192+G192+H192+I192</f>
        <v>0</v>
      </c>
      <c r="E192" s="188"/>
      <c r="F192" s="195"/>
      <c r="G192" s="189"/>
      <c r="H192" s="189"/>
      <c r="I192" s="194"/>
    </row>
    <row r="193" spans="2:9" ht="17.25" customHeight="1" hidden="1">
      <c r="B193" s="157" t="s">
        <v>311</v>
      </c>
      <c r="C193" s="158" t="s">
        <v>312</v>
      </c>
      <c r="D193" s="136">
        <f>E193+F193+G193+H193+I193</f>
        <v>0</v>
      </c>
      <c r="E193" s="188"/>
      <c r="F193" s="195"/>
      <c r="G193" s="193"/>
      <c r="H193" s="189"/>
      <c r="I193" s="190"/>
    </row>
    <row r="194" spans="2:9" ht="17.25" customHeight="1" thickBot="1">
      <c r="B194" s="172" t="s">
        <v>390</v>
      </c>
      <c r="C194" s="173"/>
      <c r="D194" s="174">
        <f>E194+F194+G194+H194+I194</f>
        <v>0</v>
      </c>
      <c r="E194" s="152"/>
      <c r="F194" s="153"/>
      <c r="G194" s="197"/>
      <c r="H194" s="198"/>
      <c r="I194" s="154"/>
    </row>
    <row r="196" ht="17.25" customHeight="1">
      <c r="B196" s="120" t="s">
        <v>394</v>
      </c>
    </row>
    <row r="197" spans="2:11" ht="17.25" customHeight="1">
      <c r="B197" s="118" t="s">
        <v>458</v>
      </c>
      <c r="E197" s="120" t="s">
        <v>313</v>
      </c>
      <c r="F197" s="120"/>
      <c r="G197" s="120"/>
      <c r="H197" s="120"/>
      <c r="I197" s="120"/>
      <c r="J197" s="92"/>
      <c r="K197" s="92"/>
    </row>
    <row r="198" spans="2:6" ht="17.25" customHeight="1">
      <c r="B198" s="93"/>
      <c r="D198" s="279" t="s">
        <v>457</v>
      </c>
      <c r="E198" s="279"/>
      <c r="F198" s="279"/>
    </row>
  </sheetData>
  <sheetProtection password="CEAE" sheet="1"/>
  <mergeCells count="9">
    <mergeCell ref="D198:F198"/>
    <mergeCell ref="B1:F1"/>
    <mergeCell ref="B3:I3"/>
    <mergeCell ref="B7:B8"/>
    <mergeCell ref="C7:C8"/>
    <mergeCell ref="D7:D8"/>
    <mergeCell ref="E7:I7"/>
    <mergeCell ref="B4:E4"/>
    <mergeCell ref="F4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 BIRCU</cp:lastModifiedBy>
  <cp:lastPrinted>2023-11-02T11:17:14Z</cp:lastPrinted>
  <dcterms:created xsi:type="dcterms:W3CDTF">1996-10-14T23:33:28Z</dcterms:created>
  <dcterms:modified xsi:type="dcterms:W3CDTF">2023-12-04T12:24:19Z</dcterms:modified>
  <cp:category/>
  <cp:version/>
  <cp:contentType/>
  <cp:contentStatus/>
</cp:coreProperties>
</file>